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50" activeTab="2"/>
  </bookViews>
  <sheets>
    <sheet name="DATA" sheetId="1" r:id="rId1"/>
    <sheet name="Color Chart" sheetId="2" r:id="rId2"/>
    <sheet name="Color Chart (2)" sheetId="3" r:id="rId3"/>
  </sheets>
  <definedNames/>
  <calcPr fullCalcOnLoad="1"/>
</workbook>
</file>

<file path=xl/sharedStrings.xml><?xml version="1.0" encoding="utf-8"?>
<sst xmlns="http://schemas.openxmlformats.org/spreadsheetml/2006/main" count="18" uniqueCount="15">
  <si>
    <t>$/bbl</t>
  </si>
  <si>
    <t>GF Rev</t>
  </si>
  <si>
    <t>GF Budget</t>
  </si>
  <si>
    <t>inputs</t>
  </si>
  <si>
    <t>Fiscal Gap</t>
  </si>
  <si>
    <t>Surplus</t>
  </si>
  <si>
    <t>GF Oil Rev/$</t>
  </si>
  <si>
    <t>GF Other Rev/$</t>
  </si>
  <si>
    <t>Does not vary w/ oil prices</t>
  </si>
  <si>
    <t>mmb/day</t>
  </si>
  <si>
    <t>FY02</t>
  </si>
  <si>
    <t>$/production</t>
  </si>
  <si>
    <t>increase/$</t>
  </si>
  <si>
    <t>FY02 production forecast</t>
  </si>
  <si>
    <t>(per Fall 01' Revenue Sources)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</si>
</sst>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[Red]\(#,##0.0\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</numFmts>
  <fonts count="5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.5"/>
      <name val="Arial"/>
      <family val="0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1" fontId="0" fillId="0" borderId="0" xfId="0" applyNumberFormat="1" applyAlignment="1">
      <alignment/>
    </xf>
    <xf numFmtId="38" fontId="0" fillId="0" borderId="0" xfId="0" applyNumberFormat="1" applyAlignment="1">
      <alignment horizontal="center"/>
    </xf>
    <xf numFmtId="38" fontId="0" fillId="0" borderId="0" xfId="0" applyNumberFormat="1" applyAlignment="1">
      <alignment/>
    </xf>
    <xf numFmtId="38" fontId="0" fillId="2" borderId="0" xfId="0" applyNumberFormat="1" applyFill="1" applyAlignment="1">
      <alignment/>
    </xf>
    <xf numFmtId="41" fontId="0" fillId="0" borderId="0" xfId="17" applyNumberFormat="1" applyAlignment="1">
      <alignment/>
    </xf>
    <xf numFmtId="41" fontId="1" fillId="0" borderId="0" xfId="17" applyNumberFormat="1" applyFont="1" applyAlignment="1">
      <alignment/>
    </xf>
    <xf numFmtId="41" fontId="0" fillId="0" borderId="0" xfId="17" applyNumberFormat="1" applyAlignment="1">
      <alignment horizontal="center"/>
    </xf>
    <xf numFmtId="41" fontId="0" fillId="0" borderId="0" xfId="17" applyNumberFormat="1" applyFont="1" applyAlignment="1">
      <alignment horizontal="center"/>
    </xf>
    <xf numFmtId="38" fontId="0" fillId="0" borderId="0" xfId="0" applyNumberFormat="1" applyFill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38" fontId="0" fillId="0" borderId="0" xfId="0" applyNumberFormat="1" applyBorder="1" applyAlignment="1">
      <alignment horizontal="center"/>
    </xf>
    <xf numFmtId="38" fontId="0" fillId="0" borderId="1" xfId="0" applyNumberFormat="1" applyBorder="1" applyAlignment="1">
      <alignment/>
    </xf>
    <xf numFmtId="38" fontId="0" fillId="0" borderId="2" xfId="0" applyNumberFormat="1" applyBorder="1" applyAlignment="1">
      <alignment/>
    </xf>
    <xf numFmtId="41" fontId="0" fillId="0" borderId="2" xfId="0" applyNumberForma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38" fontId="0" fillId="0" borderId="4" xfId="0" applyNumberFormat="1" applyBorder="1" applyAlignment="1">
      <alignment/>
    </xf>
    <xf numFmtId="38" fontId="0" fillId="0" borderId="0" xfId="0" applyNumberFormat="1" applyBorder="1" applyAlignment="1">
      <alignment/>
    </xf>
    <xf numFmtId="38" fontId="2" fillId="0" borderId="0" xfId="0" applyNumberFormat="1" applyFont="1" applyBorder="1" applyAlignment="1">
      <alignment horizontal="center"/>
    </xf>
    <xf numFmtId="41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164" fontId="0" fillId="0" borderId="0" xfId="0" applyNumberFormat="1" applyBorder="1" applyAlignment="1">
      <alignment/>
    </xf>
    <xf numFmtId="5" fontId="0" fillId="0" borderId="4" xfId="17" applyNumberFormat="1" applyBorder="1" applyAlignment="1">
      <alignment/>
    </xf>
    <xf numFmtId="38" fontId="0" fillId="0" borderId="4" xfId="0" applyNumberFormat="1" applyBorder="1" applyAlignment="1">
      <alignment horizontal="center"/>
    </xf>
    <xf numFmtId="40" fontId="0" fillId="0" borderId="0" xfId="0" applyNumberFormat="1" applyBorder="1" applyAlignment="1">
      <alignment/>
    </xf>
    <xf numFmtId="38" fontId="0" fillId="0" borderId="6" xfId="0" applyNumberFormat="1" applyBorder="1" applyAlignment="1">
      <alignment/>
    </xf>
    <xf numFmtId="38" fontId="0" fillId="0" borderId="7" xfId="0" applyNumberFormat="1" applyBorder="1" applyAlignment="1">
      <alignment/>
    </xf>
    <xf numFmtId="41" fontId="0" fillId="0" borderId="7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Fiscal Gap/Surplus at Various ANS Crude Prices Given $2.4 Billion
FY02 General Fund Budget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08"/>
          <c:w val="0.9325"/>
          <c:h val="0.797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val>
        </c:ser>
        <c:ser>
          <c:idx val="3"/>
          <c:order val="1"/>
          <c:spPr>
            <a:solidFill>
              <a:srgbClr val="FFFF99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DATA!$B$18:$B$49</c:f>
              <c:numCach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2440.9</c:v>
                </c:pt>
                <c:pt idx="28">
                  <c:v>2498.9</c:v>
                </c:pt>
                <c:pt idx="29">
                  <c:v>2556.9</c:v>
                </c:pt>
                <c:pt idx="30">
                  <c:v>2614.9</c:v>
                </c:pt>
                <c:pt idx="31">
                  <c:v>2672.9</c:v>
                </c:pt>
              </c:numCache>
            </c:numRef>
          </c:val>
        </c:ser>
        <c:ser>
          <c:idx val="4"/>
          <c:order val="2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DATA!$C$18:$C$49</c:f>
              <c:numCache>
                <c:ptCount val="32"/>
                <c:pt idx="0">
                  <c:v>874.9000000000001</c:v>
                </c:pt>
                <c:pt idx="1">
                  <c:v>932.9000000000001</c:v>
                </c:pt>
                <c:pt idx="2">
                  <c:v>990.9000000000001</c:v>
                </c:pt>
                <c:pt idx="3">
                  <c:v>1048.9</c:v>
                </c:pt>
                <c:pt idx="4">
                  <c:v>1106.9</c:v>
                </c:pt>
                <c:pt idx="5">
                  <c:v>1164.9</c:v>
                </c:pt>
                <c:pt idx="6">
                  <c:v>1222.9</c:v>
                </c:pt>
                <c:pt idx="7">
                  <c:v>1280.9</c:v>
                </c:pt>
                <c:pt idx="8">
                  <c:v>1338.9</c:v>
                </c:pt>
                <c:pt idx="9">
                  <c:v>1396.9</c:v>
                </c:pt>
                <c:pt idx="10">
                  <c:v>1454.9</c:v>
                </c:pt>
                <c:pt idx="11">
                  <c:v>1512.9</c:v>
                </c:pt>
                <c:pt idx="12">
                  <c:v>1570.9</c:v>
                </c:pt>
                <c:pt idx="13">
                  <c:v>1628.9</c:v>
                </c:pt>
                <c:pt idx="14">
                  <c:v>1686.9</c:v>
                </c:pt>
                <c:pt idx="15">
                  <c:v>1744.9</c:v>
                </c:pt>
                <c:pt idx="16">
                  <c:v>1802.9</c:v>
                </c:pt>
                <c:pt idx="17">
                  <c:v>1860.9</c:v>
                </c:pt>
                <c:pt idx="18">
                  <c:v>1918.9</c:v>
                </c:pt>
                <c:pt idx="19">
                  <c:v>1976.9</c:v>
                </c:pt>
                <c:pt idx="20">
                  <c:v>2034.9</c:v>
                </c:pt>
                <c:pt idx="21">
                  <c:v>2092.9</c:v>
                </c:pt>
                <c:pt idx="22">
                  <c:v>2150.9</c:v>
                </c:pt>
                <c:pt idx="23">
                  <c:v>2208.9</c:v>
                </c:pt>
                <c:pt idx="24">
                  <c:v>2266.9</c:v>
                </c:pt>
                <c:pt idx="25">
                  <c:v>2324.9</c:v>
                </c:pt>
                <c:pt idx="26">
                  <c:v>2382.9</c:v>
                </c:pt>
                <c:pt idx="27">
                  <c:v>2404</c:v>
                </c:pt>
                <c:pt idx="28">
                  <c:v>2404</c:v>
                </c:pt>
                <c:pt idx="29">
                  <c:v>2404</c:v>
                </c:pt>
                <c:pt idx="30">
                  <c:v>2404</c:v>
                </c:pt>
                <c:pt idx="31">
                  <c:v>2404</c:v>
                </c:pt>
              </c:numCache>
            </c:numRef>
          </c:val>
        </c:ser>
        <c:ser>
          <c:idx val="0"/>
          <c:order val="3"/>
          <c:spPr>
            <a:gradFill rotWithShape="1">
              <a:gsLst>
                <a:gs pos="0">
                  <a:srgbClr val="FFF200"/>
                </a:gs>
                <a:gs pos="45000">
                  <a:srgbClr val="FF7A00"/>
                </a:gs>
                <a:gs pos="70000">
                  <a:srgbClr val="FF0300"/>
                </a:gs>
                <a:gs pos="100000">
                  <a:srgbClr val="4D0808"/>
                </a:gs>
              </a:gsLst>
              <a:lin ang="5400000" scaled="1"/>
            </a:gra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DATA!$A$18:$A$49</c:f>
              <c:numCache>
                <c:ptCount val="32"/>
                <c:pt idx="0">
                  <c:v>9</c:v>
                </c:pt>
                <c:pt idx="1">
                  <c:v>10</c:v>
                </c:pt>
                <c:pt idx="2">
                  <c:v>11</c:v>
                </c:pt>
                <c:pt idx="3">
                  <c:v>12</c:v>
                </c:pt>
                <c:pt idx="4">
                  <c:v>13</c:v>
                </c:pt>
                <c:pt idx="5">
                  <c:v>14</c:v>
                </c:pt>
                <c:pt idx="6">
                  <c:v>15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19</c:v>
                </c:pt>
                <c:pt idx="11">
                  <c:v>20</c:v>
                </c:pt>
                <c:pt idx="12">
                  <c:v>21</c:v>
                </c:pt>
                <c:pt idx="13">
                  <c:v>22</c:v>
                </c:pt>
                <c:pt idx="14">
                  <c:v>23</c:v>
                </c:pt>
                <c:pt idx="15">
                  <c:v>24</c:v>
                </c:pt>
                <c:pt idx="16">
                  <c:v>25</c:v>
                </c:pt>
                <c:pt idx="17">
                  <c:v>26</c:v>
                </c:pt>
                <c:pt idx="18">
                  <c:v>27</c:v>
                </c:pt>
                <c:pt idx="19">
                  <c:v>28</c:v>
                </c:pt>
                <c:pt idx="20">
                  <c:v>29</c:v>
                </c:pt>
                <c:pt idx="21">
                  <c:v>30</c:v>
                </c:pt>
                <c:pt idx="22">
                  <c:v>31</c:v>
                </c:pt>
                <c:pt idx="23">
                  <c:v>32</c:v>
                </c:pt>
                <c:pt idx="24">
                  <c:v>33</c:v>
                </c:pt>
                <c:pt idx="25">
                  <c:v>34</c:v>
                </c:pt>
                <c:pt idx="26">
                  <c:v>35</c:v>
                </c:pt>
                <c:pt idx="27">
                  <c:v>36</c:v>
                </c:pt>
                <c:pt idx="28">
                  <c:v>37</c:v>
                </c:pt>
                <c:pt idx="29">
                  <c:v>38</c:v>
                </c:pt>
                <c:pt idx="30">
                  <c:v>39</c:v>
                </c:pt>
                <c:pt idx="31">
                  <c:v>40</c:v>
                </c:pt>
              </c:numCache>
            </c:numRef>
          </c:cat>
          <c:val>
            <c:numRef>
              <c:f>DATA!$D$18:$D$49</c:f>
              <c:numCache>
                <c:ptCount val="32"/>
                <c:pt idx="0">
                  <c:v>-1529.1</c:v>
                </c:pt>
                <c:pt idx="1">
                  <c:v>-1471.1</c:v>
                </c:pt>
                <c:pt idx="2">
                  <c:v>-1413.1</c:v>
                </c:pt>
                <c:pt idx="3">
                  <c:v>-1355.1</c:v>
                </c:pt>
                <c:pt idx="4">
                  <c:v>-1297.1</c:v>
                </c:pt>
                <c:pt idx="5">
                  <c:v>-1239.1</c:v>
                </c:pt>
                <c:pt idx="6">
                  <c:v>-1181.1</c:v>
                </c:pt>
                <c:pt idx="7">
                  <c:v>-1123.1</c:v>
                </c:pt>
                <c:pt idx="8">
                  <c:v>-1065.1</c:v>
                </c:pt>
                <c:pt idx="9">
                  <c:v>-1007.0999999999999</c:v>
                </c:pt>
                <c:pt idx="10">
                  <c:v>-949.0999999999999</c:v>
                </c:pt>
                <c:pt idx="11">
                  <c:v>-891.0999999999999</c:v>
                </c:pt>
                <c:pt idx="12">
                  <c:v>-833.0999999999999</c:v>
                </c:pt>
                <c:pt idx="13">
                  <c:v>-775.0999999999999</c:v>
                </c:pt>
                <c:pt idx="14">
                  <c:v>-717.0999999999999</c:v>
                </c:pt>
                <c:pt idx="15">
                  <c:v>-659.0999999999999</c:v>
                </c:pt>
                <c:pt idx="16">
                  <c:v>-601.0999999999999</c:v>
                </c:pt>
                <c:pt idx="17">
                  <c:v>-543.0999999999999</c:v>
                </c:pt>
                <c:pt idx="18">
                  <c:v>-485.0999999999999</c:v>
                </c:pt>
                <c:pt idx="19">
                  <c:v>-427.0999999999999</c:v>
                </c:pt>
                <c:pt idx="20">
                  <c:v>-369.0999999999999</c:v>
                </c:pt>
                <c:pt idx="21">
                  <c:v>-311.0999999999999</c:v>
                </c:pt>
                <c:pt idx="22">
                  <c:v>-253.0999999999999</c:v>
                </c:pt>
                <c:pt idx="23">
                  <c:v>-195.0999999999999</c:v>
                </c:pt>
                <c:pt idx="24">
                  <c:v>-137.0999999999999</c:v>
                </c:pt>
                <c:pt idx="25">
                  <c:v>-79.09999999999991</c:v>
                </c:pt>
                <c:pt idx="26">
                  <c:v>-21.09999999999991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</c:ser>
        <c:axId val="34670763"/>
        <c:axId val="43601412"/>
      </c:areaChart>
      <c:catAx>
        <c:axId val="346707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$/bbl</a:t>
                </a:r>
              </a:p>
            </c:rich>
          </c:tx>
          <c:layout>
            <c:manualLayout>
              <c:xMode val="factor"/>
              <c:yMode val="factor"/>
              <c:x val="0.0975"/>
              <c:y val="-0.13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601412"/>
        <c:crosses val="autoZero"/>
        <c:auto val="0"/>
        <c:lblOffset val="100"/>
        <c:noMultiLvlLbl val="0"/>
      </c:catAx>
      <c:valAx>
        <c:axId val="436014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670763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Projected Fiscal Gap at Various ANS Crude Prices* Given $2.4 Billion
FY02 General Fund Budget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65"/>
          <c:y val="0.108"/>
          <c:w val="0.91975"/>
          <c:h val="0.7975"/>
        </c:manualLayout>
      </c:layout>
      <c:areaChart>
        <c:grouping val="standard"/>
        <c:varyColors val="0"/>
        <c:ser>
          <c:idx val="2"/>
          <c:order val="0"/>
          <c:spPr>
            <a:solidFill>
              <a:srgbClr val="FFFFCC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val>
        </c:ser>
        <c:ser>
          <c:idx val="3"/>
          <c:order val="1"/>
          <c:spPr>
            <a:solidFill>
              <a:srgbClr val="3366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DATA!$B$24:$B$39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val>
        </c:ser>
        <c:ser>
          <c:idx val="4"/>
          <c:order val="2"/>
          <c:spPr>
            <a:solidFill>
              <a:srgbClr val="CC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DATA!$C$24:$C$39</c:f>
              <c:numCache>
                <c:ptCount val="16"/>
                <c:pt idx="0">
                  <c:v>1222.9</c:v>
                </c:pt>
                <c:pt idx="1">
                  <c:v>1280.9</c:v>
                </c:pt>
                <c:pt idx="2">
                  <c:v>1338.9</c:v>
                </c:pt>
                <c:pt idx="3">
                  <c:v>1396.9</c:v>
                </c:pt>
                <c:pt idx="4">
                  <c:v>1454.9</c:v>
                </c:pt>
                <c:pt idx="5">
                  <c:v>1512.9</c:v>
                </c:pt>
                <c:pt idx="6">
                  <c:v>1570.9</c:v>
                </c:pt>
                <c:pt idx="7">
                  <c:v>1628.9</c:v>
                </c:pt>
                <c:pt idx="8">
                  <c:v>1686.9</c:v>
                </c:pt>
                <c:pt idx="9">
                  <c:v>1744.9</c:v>
                </c:pt>
                <c:pt idx="10">
                  <c:v>1802.9</c:v>
                </c:pt>
                <c:pt idx="11">
                  <c:v>1860.9</c:v>
                </c:pt>
                <c:pt idx="12">
                  <c:v>1918.9</c:v>
                </c:pt>
                <c:pt idx="13">
                  <c:v>1976.9</c:v>
                </c:pt>
                <c:pt idx="14">
                  <c:v>2034.9</c:v>
                </c:pt>
                <c:pt idx="15">
                  <c:v>2092.9</c:v>
                </c:pt>
              </c:numCache>
            </c:numRef>
          </c:val>
        </c:ser>
        <c:ser>
          <c:idx val="0"/>
          <c:order val="3"/>
          <c:spPr>
            <a:solidFill>
              <a:srgbClr val="FF9900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DATA!$A$24:$A$39</c:f>
              <c:numCache>
                <c:ptCount val="16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18</c:v>
                </c:pt>
                <c:pt idx="4">
                  <c:v>19</c:v>
                </c:pt>
                <c:pt idx="5">
                  <c:v>20</c:v>
                </c:pt>
                <c:pt idx="6">
                  <c:v>21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25</c:v>
                </c:pt>
                <c:pt idx="11">
                  <c:v>26</c:v>
                </c:pt>
                <c:pt idx="12">
                  <c:v>27</c:v>
                </c:pt>
                <c:pt idx="13">
                  <c:v>28</c:v>
                </c:pt>
                <c:pt idx="14">
                  <c:v>29</c:v>
                </c:pt>
                <c:pt idx="15">
                  <c:v>30</c:v>
                </c:pt>
              </c:numCache>
            </c:numRef>
          </c:cat>
          <c:val>
            <c:numRef>
              <c:f>DATA!$D$24:$D$39</c:f>
              <c:numCache>
                <c:ptCount val="16"/>
                <c:pt idx="0">
                  <c:v>-1181.1</c:v>
                </c:pt>
                <c:pt idx="1">
                  <c:v>-1123.1</c:v>
                </c:pt>
                <c:pt idx="2">
                  <c:v>-1065.1</c:v>
                </c:pt>
                <c:pt idx="3">
                  <c:v>-1007.0999999999999</c:v>
                </c:pt>
                <c:pt idx="4">
                  <c:v>-949.0999999999999</c:v>
                </c:pt>
                <c:pt idx="5">
                  <c:v>-891.0999999999999</c:v>
                </c:pt>
                <c:pt idx="6">
                  <c:v>-833.0999999999999</c:v>
                </c:pt>
                <c:pt idx="7">
                  <c:v>-775.0999999999999</c:v>
                </c:pt>
                <c:pt idx="8">
                  <c:v>-717.0999999999999</c:v>
                </c:pt>
                <c:pt idx="9">
                  <c:v>-659.0999999999999</c:v>
                </c:pt>
                <c:pt idx="10">
                  <c:v>-601.0999999999999</c:v>
                </c:pt>
                <c:pt idx="11">
                  <c:v>-543.0999999999999</c:v>
                </c:pt>
                <c:pt idx="12">
                  <c:v>-485.0999999999999</c:v>
                </c:pt>
                <c:pt idx="13">
                  <c:v>-427.0999999999999</c:v>
                </c:pt>
                <c:pt idx="14">
                  <c:v>-369.0999999999999</c:v>
                </c:pt>
                <c:pt idx="15">
                  <c:v>-311.0999999999999</c:v>
                </c:pt>
              </c:numCache>
            </c:numRef>
          </c:val>
        </c:ser>
        <c:axId val="56868389"/>
        <c:axId val="42053454"/>
      </c:areaChart>
      <c:catAx>
        <c:axId val="568683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ANS $/bbl</a:t>
                </a:r>
              </a:p>
            </c:rich>
          </c:tx>
          <c:layout>
            <c:manualLayout>
              <c:xMode val="factor"/>
              <c:yMode val="factor"/>
              <c:x val="0.1007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&quot;$&quot;#,##0_);\(&quot;$&quot;#,##0\)" sourceLinked="0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42053454"/>
        <c:crosses val="autoZero"/>
        <c:auto val="0"/>
        <c:lblOffset val="100"/>
        <c:noMultiLvlLbl val="0"/>
      </c:catAx>
      <c:valAx>
        <c:axId val="4205345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(millions)</a:t>
                </a:r>
              </a:p>
            </c:rich>
          </c:tx>
          <c:layout>
            <c:manualLayout>
              <c:xMode val="factor"/>
              <c:yMode val="factor"/>
              <c:x val="0.01625"/>
              <c:y val="0.14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86838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5"/>
  </sheetViews>
  <pageMargins left="0.75" right="0.75" top="1" bottom="1" header="0.5" footer="0.5"/>
  <pageSetup horizontalDpi="600" verticalDpi="600" orientation="landscape" paperSize="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0.17275</cdr:x>
      <cdr:y>0.67775</cdr:y>
    </cdr:from>
    <cdr:to>
      <cdr:x>0.309</cdr:x>
      <cdr:y>0.717</cdr:y>
    </cdr:to>
    <cdr:sp>
      <cdr:nvSpPr>
        <cdr:cNvPr id="1" name="TextBox 1"/>
        <cdr:cNvSpPr txBox="1">
          <a:spLocks noChangeArrowheads="1"/>
        </cdr:cNvSpPr>
      </cdr:nvSpPr>
      <cdr:spPr>
        <a:xfrm>
          <a:off x="1971675" y="4019550"/>
          <a:ext cx="1552575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Fiscal Gap</a:t>
          </a:r>
        </a:p>
      </cdr:txBody>
    </cdr:sp>
  </cdr:relSizeAnchor>
  <cdr:relSizeAnchor xmlns:cdr="http://schemas.openxmlformats.org/drawingml/2006/chartDrawing">
    <cdr:from>
      <cdr:x>0.484</cdr:x>
      <cdr:y>0.42075</cdr:y>
    </cdr:from>
    <cdr:to>
      <cdr:x>0.84775</cdr:x>
      <cdr:y>0.46975</cdr:y>
    </cdr:to>
    <cdr:sp>
      <cdr:nvSpPr>
        <cdr:cNvPr id="2" name="TextBox 2"/>
        <cdr:cNvSpPr txBox="1">
          <a:spLocks noChangeArrowheads="1"/>
        </cdr:cNvSpPr>
      </cdr:nvSpPr>
      <cdr:spPr>
        <a:xfrm>
          <a:off x="5524500" y="2495550"/>
          <a:ext cx="4152900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Unrestricted General Fund Revenue*</a:t>
          </a:r>
        </a:p>
      </cdr:txBody>
    </cdr:sp>
  </cdr:relSizeAnchor>
  <cdr:relSizeAnchor xmlns:cdr="http://schemas.openxmlformats.org/drawingml/2006/chartDrawing">
    <cdr:from>
      <cdr:x>0.7505</cdr:x>
      <cdr:y>0.1395</cdr:y>
    </cdr:from>
    <cdr:to>
      <cdr:x>0.88525</cdr:x>
      <cdr:y>0.1755</cdr:y>
    </cdr:to>
    <cdr:sp>
      <cdr:nvSpPr>
        <cdr:cNvPr id="3" name="TextBox 4"/>
        <cdr:cNvSpPr txBox="1">
          <a:spLocks noChangeArrowheads="1"/>
        </cdr:cNvSpPr>
      </cdr:nvSpPr>
      <cdr:spPr>
        <a:xfrm>
          <a:off x="8562975" y="819150"/>
          <a:ext cx="15430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 Surplus</a:t>
          </a:r>
        </a:p>
      </cdr:txBody>
    </cdr:sp>
  </cdr:relSizeAnchor>
  <cdr:relSizeAnchor xmlns:cdr="http://schemas.openxmlformats.org/drawingml/2006/chartDrawing">
    <cdr:from>
      <cdr:x>0.12975</cdr:x>
      <cdr:y>0.94</cdr:y>
    </cdr:from>
    <cdr:to>
      <cdr:x>0.751</cdr:x>
      <cdr:y>0.99075</cdr:y>
    </cdr:to>
    <cdr:sp>
      <cdr:nvSpPr>
        <cdr:cNvPr id="4" name="TextBox 9"/>
        <cdr:cNvSpPr txBox="1">
          <a:spLocks noChangeArrowheads="1"/>
        </cdr:cNvSpPr>
      </cdr:nvSpPr>
      <cdr:spPr>
        <a:xfrm>
          <a:off x="1476375" y="5572125"/>
          <a:ext cx="7096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Arial"/>
              <a:ea typeface="Arial"/>
              <a:cs typeface="Arial"/>
            </a:rPr>
            <a:t>*Includes revenues not directly affected by fluctuations in oil prices</a:t>
          </a:r>
        </a:p>
      </cdr:txBody>
    </cdr:sp>
  </cdr:relSizeAnchor>
  <cdr:relSizeAnchor xmlns:cdr="http://schemas.openxmlformats.org/drawingml/2006/chartDrawing">
    <cdr:from>
      <cdr:x>0.831</cdr:x>
      <cdr:y>0.1645</cdr:y>
    </cdr:from>
    <cdr:to>
      <cdr:x>0.91875</cdr:x>
      <cdr:y>0.195</cdr:y>
    </cdr:to>
    <cdr:sp>
      <cdr:nvSpPr>
        <cdr:cNvPr id="5" name="Line 10"/>
        <cdr:cNvSpPr>
          <a:spLocks/>
        </cdr:cNvSpPr>
      </cdr:nvSpPr>
      <cdr:spPr>
        <a:xfrm>
          <a:off x="9486900" y="971550"/>
          <a:ext cx="1000125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1420475" cy="5934075"/>
    <xdr:graphicFrame>
      <xdr:nvGraphicFramePr>
        <xdr:cNvPr id="1" name="Shape 1025"/>
        <xdr:cNvGraphicFramePr/>
      </xdr:nvGraphicFramePr>
      <xdr:xfrm>
        <a:off x="0" y="0"/>
        <a:ext cx="114204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0.3825</cdr:x>
      <cdr:y>0.42575</cdr:y>
    </cdr:from>
    <cdr:to>
      <cdr:x>0.74575</cdr:x>
      <cdr:y>0.47475</cdr:y>
    </cdr:to>
    <cdr:sp>
      <cdr:nvSpPr>
        <cdr:cNvPr id="1" name="TextBox 2"/>
        <cdr:cNvSpPr txBox="1">
          <a:spLocks noChangeArrowheads="1"/>
        </cdr:cNvSpPr>
      </cdr:nvSpPr>
      <cdr:spPr>
        <a:xfrm>
          <a:off x="3314700" y="2524125"/>
          <a:ext cx="3152775" cy="2952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Unrestricted General Fund Revenue**</a:t>
          </a:r>
        </a:p>
      </cdr:txBody>
    </cdr:sp>
  </cdr:relSizeAnchor>
  <cdr:relSizeAnchor xmlns:cdr="http://schemas.openxmlformats.org/drawingml/2006/chartDrawing">
    <cdr:from>
      <cdr:x>0.1345</cdr:x>
      <cdr:y>0.93725</cdr:y>
    </cdr:from>
    <cdr:to>
      <cdr:x>0.909</cdr:x>
      <cdr:y>0.99925</cdr:y>
    </cdr:to>
    <cdr:sp>
      <cdr:nvSpPr>
        <cdr:cNvPr id="2" name="TextBox 4"/>
        <cdr:cNvSpPr txBox="1">
          <a:spLocks noChangeArrowheads="1"/>
        </cdr:cNvSpPr>
      </cdr:nvSpPr>
      <cdr:spPr>
        <a:xfrm>
          <a:off x="1162050" y="5553075"/>
          <a:ext cx="6724650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*  Fiscal year average price                                                                                                                                       CBR Balance $2.65 billion                                  
**Includes revenues not directly affected by fluctuations in oil prices                                                     Produced by Legistaive Finace Division for Senator Halford
</a:t>
          </a:r>
        </a:p>
      </cdr:txBody>
    </cdr:sp>
  </cdr:relSizeAnchor>
  <cdr:relSizeAnchor xmlns:cdr="http://schemas.openxmlformats.org/drawingml/2006/chartDrawing">
    <cdr:from>
      <cdr:x>0.1075</cdr:x>
      <cdr:y>0.603</cdr:y>
    </cdr:from>
    <cdr:to>
      <cdr:x>0.94875</cdr:x>
      <cdr:y>0.603</cdr:y>
    </cdr:to>
    <cdr:sp>
      <cdr:nvSpPr>
        <cdr:cNvPr id="3" name="Line 6"/>
        <cdr:cNvSpPr>
          <a:spLocks/>
        </cdr:cNvSpPr>
      </cdr:nvSpPr>
      <cdr:spPr>
        <a:xfrm>
          <a:off x="923925" y="3571875"/>
          <a:ext cx="7296150" cy="0"/>
        </a:xfrm>
        <a:prstGeom prst="line">
          <a:avLst/>
        </a:prstGeom>
        <a:noFill/>
        <a:ln w="571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0.355</cdr:x>
      <cdr:y>0.6765</cdr:y>
    </cdr:from>
    <cdr:to>
      <cdr:x>0.47925</cdr:x>
      <cdr:y>0.716</cdr:y>
    </cdr:to>
    <cdr:sp>
      <cdr:nvSpPr>
        <cdr:cNvPr id="4" name="TextBox 17"/>
        <cdr:cNvSpPr txBox="1">
          <a:spLocks noChangeArrowheads="1"/>
        </cdr:cNvSpPr>
      </cdr:nvSpPr>
      <cdr:spPr>
        <a:xfrm>
          <a:off x="3076575" y="4010025"/>
          <a:ext cx="1076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FISCAL GAP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R49"/>
  <sheetViews>
    <sheetView workbookViewId="0" topLeftCell="A17">
      <selection activeCell="I25" sqref="I25"/>
    </sheetView>
  </sheetViews>
  <sheetFormatPr defaultColWidth="9.140625" defaultRowHeight="12.75"/>
  <cols>
    <col min="1" max="1" width="16.28125" style="5" customWidth="1"/>
    <col min="2" max="2" width="12.421875" style="5" customWidth="1"/>
    <col min="3" max="3" width="9.7109375" style="3" customWidth="1"/>
    <col min="4" max="4" width="10.00390625" style="3" bestFit="1" customWidth="1"/>
    <col min="5" max="5" width="9.140625" style="3" customWidth="1"/>
    <col min="6" max="6" width="12.8515625" style="3" bestFit="1" customWidth="1"/>
    <col min="7" max="7" width="11.140625" style="3" bestFit="1" customWidth="1"/>
    <col min="8" max="8" width="9.140625" style="3" customWidth="1"/>
    <col min="9" max="9" width="10.7109375" style="3" bestFit="1" customWidth="1"/>
    <col min="10" max="10" width="11.7109375" style="1" bestFit="1" customWidth="1"/>
    <col min="11" max="11" width="10.7109375" style="1" bestFit="1" customWidth="1"/>
  </cols>
  <sheetData>
    <row r="2" ht="12.75">
      <c r="B2" s="2" t="s">
        <v>3</v>
      </c>
    </row>
    <row r="3" spans="1:2" ht="12.75">
      <c r="A3" s="6" t="s">
        <v>2</v>
      </c>
      <c r="B3" s="4">
        <v>2404</v>
      </c>
    </row>
    <row r="4" spans="1:2" ht="13.5" thickBot="1">
      <c r="A4" s="6" t="s">
        <v>6</v>
      </c>
      <c r="B4" s="4">
        <v>58</v>
      </c>
    </row>
    <row r="5" spans="1:18" ht="12.75">
      <c r="A5" s="6" t="s">
        <v>7</v>
      </c>
      <c r="B5" s="4">
        <f>301.8+51.1</f>
        <v>352.90000000000003</v>
      </c>
      <c r="C5" s="3" t="s">
        <v>8</v>
      </c>
      <c r="G5" s="13"/>
      <c r="H5" s="14"/>
      <c r="I5" s="14"/>
      <c r="J5" s="15"/>
      <c r="K5" s="15"/>
      <c r="L5" s="16"/>
      <c r="M5" s="16"/>
      <c r="N5" s="16"/>
      <c r="O5" s="16"/>
      <c r="P5" s="16"/>
      <c r="Q5" s="16"/>
      <c r="R5" s="17"/>
    </row>
    <row r="6" spans="1:18" ht="15.75">
      <c r="A6" s="6"/>
      <c r="C6" s="9"/>
      <c r="G6" s="18"/>
      <c r="H6" s="19"/>
      <c r="I6" s="20" t="s">
        <v>10</v>
      </c>
      <c r="J6" s="21"/>
      <c r="K6" s="21"/>
      <c r="L6" s="22"/>
      <c r="M6" s="22"/>
      <c r="N6" s="22"/>
      <c r="O6" s="22"/>
      <c r="P6" s="22"/>
      <c r="Q6" s="22"/>
      <c r="R6" s="23"/>
    </row>
    <row r="7" spans="1:18" ht="12.75">
      <c r="A7" s="6"/>
      <c r="C7" s="9"/>
      <c r="G7" s="18"/>
      <c r="H7" s="19"/>
      <c r="I7" s="19"/>
      <c r="J7" s="21"/>
      <c r="K7" s="21"/>
      <c r="L7" s="22"/>
      <c r="M7" s="22"/>
      <c r="N7" s="22"/>
      <c r="O7" s="22"/>
      <c r="P7" s="22"/>
      <c r="Q7" s="22"/>
      <c r="R7" s="23"/>
    </row>
    <row r="8" spans="7:18" ht="12.75">
      <c r="G8" s="18"/>
      <c r="H8" s="12" t="s">
        <v>9</v>
      </c>
      <c r="I8" s="10"/>
      <c r="J8" s="11" t="s">
        <v>9</v>
      </c>
      <c r="K8" s="21"/>
      <c r="L8" s="22"/>
      <c r="M8" s="22"/>
      <c r="N8" s="22"/>
      <c r="O8" s="22"/>
      <c r="P8" s="22"/>
      <c r="Q8" s="22"/>
      <c r="R8" s="23"/>
    </row>
    <row r="9" spans="1:18" ht="12.75">
      <c r="A9" s="7" t="s">
        <v>0</v>
      </c>
      <c r="B9" s="8" t="s">
        <v>5</v>
      </c>
      <c r="C9" s="2" t="s">
        <v>1</v>
      </c>
      <c r="D9" s="2" t="s">
        <v>4</v>
      </c>
      <c r="F9" s="2"/>
      <c r="G9" s="18"/>
      <c r="H9" s="24">
        <v>1</v>
      </c>
      <c r="I9" s="21" t="s">
        <v>12</v>
      </c>
      <c r="J9" s="24">
        <v>1.1</v>
      </c>
      <c r="K9" s="21" t="s">
        <v>12</v>
      </c>
      <c r="L9" s="22"/>
      <c r="M9" s="22"/>
      <c r="N9" s="22"/>
      <c r="O9" s="22"/>
      <c r="P9" s="22"/>
      <c r="Q9" s="22"/>
      <c r="R9" s="23"/>
    </row>
    <row r="10" spans="1:18" ht="12.75">
      <c r="A10" s="5">
        <v>1</v>
      </c>
      <c r="B10" s="3">
        <f aca="true" t="shared" si="0" ref="B10:B38">IF($B$4*A10&gt;=$B$3,$B$4*A10,0)</f>
        <v>0</v>
      </c>
      <c r="C10" s="3">
        <f aca="true" t="shared" si="1" ref="C10:C49">IF(A10*$B$4+$B$5&lt;=$B$3,A10*$B$4+$B$5,$B$3)</f>
        <v>410.90000000000003</v>
      </c>
      <c r="D10" s="3">
        <f aca="true" t="shared" si="2" ref="D10:D49">IF(C10-$B$3&lt;0,C10-$B$3,0)</f>
        <v>-1993.1</v>
      </c>
      <c r="G10" s="25">
        <v>15</v>
      </c>
      <c r="H10" s="19">
        <v>1150</v>
      </c>
      <c r="I10" s="19"/>
      <c r="J10" s="19">
        <v>1190</v>
      </c>
      <c r="K10" s="21"/>
      <c r="L10" s="22"/>
      <c r="M10" s="22"/>
      <c r="N10" s="22"/>
      <c r="O10" s="22"/>
      <c r="P10" s="22"/>
      <c r="Q10" s="22"/>
      <c r="R10" s="23"/>
    </row>
    <row r="11" spans="1:18" ht="12.75">
      <c r="A11" s="5">
        <v>2</v>
      </c>
      <c r="B11" s="3">
        <f t="shared" si="0"/>
        <v>0</v>
      </c>
      <c r="C11" s="3">
        <f t="shared" si="1"/>
        <v>468.90000000000003</v>
      </c>
      <c r="D11" s="3">
        <f t="shared" si="2"/>
        <v>-1935.1</v>
      </c>
      <c r="G11" s="25">
        <v>16</v>
      </c>
      <c r="H11" s="19">
        <v>1210</v>
      </c>
      <c r="I11" s="21">
        <f>H11-H10</f>
        <v>60</v>
      </c>
      <c r="J11" s="19">
        <v>1260</v>
      </c>
      <c r="K11" s="21">
        <f>J11-J10</f>
        <v>70</v>
      </c>
      <c r="L11" s="22"/>
      <c r="M11" s="22"/>
      <c r="N11" s="22"/>
      <c r="O11" s="22"/>
      <c r="P11" s="22"/>
      <c r="Q11" s="22"/>
      <c r="R11" s="23"/>
    </row>
    <row r="12" spans="1:18" ht="12.75">
      <c r="A12" s="5">
        <v>3</v>
      </c>
      <c r="B12" s="3">
        <f t="shared" si="0"/>
        <v>0</v>
      </c>
      <c r="C12" s="3">
        <f t="shared" si="1"/>
        <v>526.9000000000001</v>
      </c>
      <c r="D12" s="3">
        <f t="shared" si="2"/>
        <v>-1877.1</v>
      </c>
      <c r="G12" s="25">
        <v>17</v>
      </c>
      <c r="H12" s="19">
        <v>1270</v>
      </c>
      <c r="I12" s="21">
        <f aca="true" t="shared" si="3" ref="I12:I21">H12-H11</f>
        <v>60</v>
      </c>
      <c r="J12" s="19">
        <v>1330</v>
      </c>
      <c r="K12" s="21">
        <f aca="true" t="shared" si="4" ref="K12:K21">J12-J11</f>
        <v>70</v>
      </c>
      <c r="L12" s="22"/>
      <c r="M12" s="22"/>
      <c r="N12" s="22"/>
      <c r="O12" s="22"/>
      <c r="P12" s="22"/>
      <c r="Q12" s="22"/>
      <c r="R12" s="23"/>
    </row>
    <row r="13" spans="1:18" ht="12.75">
      <c r="A13" s="5">
        <v>4</v>
      </c>
      <c r="B13" s="3">
        <f t="shared" si="0"/>
        <v>0</v>
      </c>
      <c r="C13" s="3">
        <f t="shared" si="1"/>
        <v>584.9000000000001</v>
      </c>
      <c r="D13" s="3">
        <f t="shared" si="2"/>
        <v>-1819.1</v>
      </c>
      <c r="G13" s="25">
        <v>18</v>
      </c>
      <c r="H13" s="19">
        <v>1330</v>
      </c>
      <c r="I13" s="21">
        <f t="shared" si="3"/>
        <v>60</v>
      </c>
      <c r="J13" s="19">
        <v>1400</v>
      </c>
      <c r="K13" s="21">
        <f t="shared" si="4"/>
        <v>70</v>
      </c>
      <c r="L13" s="22"/>
      <c r="M13" s="22" t="s">
        <v>13</v>
      </c>
      <c r="N13" s="22"/>
      <c r="O13" s="22"/>
      <c r="P13" s="22"/>
      <c r="Q13" s="22"/>
      <c r="R13" s="23"/>
    </row>
    <row r="14" spans="1:18" ht="12.75">
      <c r="A14" s="5">
        <v>5</v>
      </c>
      <c r="B14" s="3">
        <f t="shared" si="0"/>
        <v>0</v>
      </c>
      <c r="C14" s="3">
        <f t="shared" si="1"/>
        <v>642.9000000000001</v>
      </c>
      <c r="D14" s="3">
        <f t="shared" si="2"/>
        <v>-1761.1</v>
      </c>
      <c r="G14" s="25">
        <v>19</v>
      </c>
      <c r="H14" s="19">
        <v>1400</v>
      </c>
      <c r="I14" s="21">
        <f t="shared" si="3"/>
        <v>70</v>
      </c>
      <c r="J14" s="19">
        <v>1460</v>
      </c>
      <c r="K14" s="21">
        <f t="shared" si="4"/>
        <v>60</v>
      </c>
      <c r="L14" s="22"/>
      <c r="M14" s="22">
        <v>1.012</v>
      </c>
      <c r="N14" s="22" t="s">
        <v>14</v>
      </c>
      <c r="O14" s="22"/>
      <c r="P14" s="22"/>
      <c r="Q14" s="22"/>
      <c r="R14" s="23"/>
    </row>
    <row r="15" spans="1:18" ht="12.75">
      <c r="A15" s="5">
        <v>6</v>
      </c>
      <c r="B15" s="3">
        <f t="shared" si="0"/>
        <v>0</v>
      </c>
      <c r="C15" s="3">
        <f t="shared" si="1"/>
        <v>700.9000000000001</v>
      </c>
      <c r="D15" s="3">
        <f t="shared" si="2"/>
        <v>-1703.1</v>
      </c>
      <c r="G15" s="25">
        <v>20</v>
      </c>
      <c r="H15" s="19">
        <v>1460</v>
      </c>
      <c r="I15" s="21">
        <f t="shared" si="3"/>
        <v>60</v>
      </c>
      <c r="J15" s="19">
        <v>1530</v>
      </c>
      <c r="K15" s="21">
        <f t="shared" si="4"/>
        <v>70</v>
      </c>
      <c r="L15" s="22"/>
      <c r="M15" s="22"/>
      <c r="N15" s="22"/>
      <c r="O15" s="22"/>
      <c r="P15" s="22"/>
      <c r="Q15" s="22"/>
      <c r="R15" s="23"/>
    </row>
    <row r="16" spans="1:18" ht="12.75">
      <c r="A16" s="5">
        <v>7</v>
      </c>
      <c r="B16" s="3">
        <f t="shared" si="0"/>
        <v>0</v>
      </c>
      <c r="C16" s="3">
        <f t="shared" si="1"/>
        <v>758.9000000000001</v>
      </c>
      <c r="D16" s="3">
        <f t="shared" si="2"/>
        <v>-1645.1</v>
      </c>
      <c r="G16" s="25">
        <v>21</v>
      </c>
      <c r="H16" s="19">
        <v>1520</v>
      </c>
      <c r="I16" s="21">
        <f t="shared" si="3"/>
        <v>60</v>
      </c>
      <c r="J16" s="19">
        <v>1600</v>
      </c>
      <c r="K16" s="21">
        <f t="shared" si="4"/>
        <v>70</v>
      </c>
      <c r="L16" s="22"/>
      <c r="M16" s="22"/>
      <c r="N16" s="22"/>
      <c r="O16" s="22"/>
      <c r="P16" s="22"/>
      <c r="Q16" s="22"/>
      <c r="R16" s="23"/>
    </row>
    <row r="17" spans="1:18" ht="12.75">
      <c r="A17" s="5">
        <v>8</v>
      </c>
      <c r="B17" s="3">
        <f t="shared" si="0"/>
        <v>0</v>
      </c>
      <c r="C17" s="3">
        <f t="shared" si="1"/>
        <v>816.9000000000001</v>
      </c>
      <c r="D17" s="3">
        <f t="shared" si="2"/>
        <v>-1587.1</v>
      </c>
      <c r="G17" s="25">
        <v>22</v>
      </c>
      <c r="H17" s="19">
        <v>1580</v>
      </c>
      <c r="I17" s="21">
        <f t="shared" si="3"/>
        <v>60</v>
      </c>
      <c r="J17" s="19">
        <v>1670</v>
      </c>
      <c r="K17" s="21">
        <f t="shared" si="4"/>
        <v>70</v>
      </c>
      <c r="L17" s="22"/>
      <c r="M17" s="22"/>
      <c r="N17" s="22"/>
      <c r="O17" s="22"/>
      <c r="P17" s="22"/>
      <c r="Q17" s="22"/>
      <c r="R17" s="23"/>
    </row>
    <row r="18" spans="1:18" ht="12.75">
      <c r="A18" s="5">
        <v>9</v>
      </c>
      <c r="B18" s="3">
        <f t="shared" si="0"/>
        <v>0</v>
      </c>
      <c r="C18" s="3">
        <f t="shared" si="1"/>
        <v>874.9000000000001</v>
      </c>
      <c r="D18" s="3">
        <f t="shared" si="2"/>
        <v>-1529.1</v>
      </c>
      <c r="G18" s="25">
        <v>23</v>
      </c>
      <c r="H18" s="19">
        <v>1640</v>
      </c>
      <c r="I18" s="21">
        <f t="shared" si="3"/>
        <v>60</v>
      </c>
      <c r="J18" s="19">
        <v>1740</v>
      </c>
      <c r="K18" s="21">
        <f t="shared" si="4"/>
        <v>70</v>
      </c>
      <c r="L18" s="22"/>
      <c r="M18" s="22"/>
      <c r="N18" s="22"/>
      <c r="O18" s="22"/>
      <c r="P18" s="22"/>
      <c r="Q18" s="22"/>
      <c r="R18" s="23"/>
    </row>
    <row r="19" spans="1:18" ht="12.75">
      <c r="A19" s="5">
        <v>10</v>
      </c>
      <c r="B19" s="3">
        <f t="shared" si="0"/>
        <v>0</v>
      </c>
      <c r="C19" s="3">
        <f t="shared" si="1"/>
        <v>932.9000000000001</v>
      </c>
      <c r="D19" s="3">
        <f t="shared" si="2"/>
        <v>-1471.1</v>
      </c>
      <c r="G19" s="25">
        <v>24</v>
      </c>
      <c r="H19" s="19">
        <v>1700</v>
      </c>
      <c r="I19" s="21">
        <f t="shared" si="3"/>
        <v>60</v>
      </c>
      <c r="J19" s="19">
        <v>1810</v>
      </c>
      <c r="K19" s="21">
        <f t="shared" si="4"/>
        <v>70</v>
      </c>
      <c r="L19" s="22"/>
      <c r="M19" s="22"/>
      <c r="N19" s="22"/>
      <c r="O19" s="22"/>
      <c r="P19" s="22"/>
      <c r="Q19" s="22"/>
      <c r="R19" s="23"/>
    </row>
    <row r="20" spans="1:18" ht="12.75">
      <c r="A20" s="5">
        <v>11</v>
      </c>
      <c r="B20" s="3">
        <f t="shared" si="0"/>
        <v>0</v>
      </c>
      <c r="C20" s="3">
        <f t="shared" si="1"/>
        <v>990.9000000000001</v>
      </c>
      <c r="D20" s="3">
        <f t="shared" si="2"/>
        <v>-1413.1</v>
      </c>
      <c r="G20" s="25">
        <v>25</v>
      </c>
      <c r="H20" s="19">
        <v>1760</v>
      </c>
      <c r="I20" s="21">
        <f t="shared" si="3"/>
        <v>60</v>
      </c>
      <c r="J20" s="21">
        <v>1870</v>
      </c>
      <c r="K20" s="21">
        <f t="shared" si="4"/>
        <v>60</v>
      </c>
      <c r="L20" s="22"/>
      <c r="M20" s="22"/>
      <c r="N20" s="22"/>
      <c r="O20" s="22"/>
      <c r="P20" s="22"/>
      <c r="Q20" s="22"/>
      <c r="R20" s="23"/>
    </row>
    <row r="21" spans="1:18" ht="12.75">
      <c r="A21" s="5">
        <v>12</v>
      </c>
      <c r="B21" s="3">
        <f t="shared" si="0"/>
        <v>0</v>
      </c>
      <c r="C21" s="3">
        <f t="shared" si="1"/>
        <v>1048.9</v>
      </c>
      <c r="D21" s="3">
        <f t="shared" si="2"/>
        <v>-1355.1</v>
      </c>
      <c r="G21" s="25">
        <v>26</v>
      </c>
      <c r="H21" s="19">
        <v>1820</v>
      </c>
      <c r="I21" s="21">
        <f t="shared" si="3"/>
        <v>60</v>
      </c>
      <c r="J21" s="19">
        <v>1940</v>
      </c>
      <c r="K21" s="21">
        <f t="shared" si="4"/>
        <v>70</v>
      </c>
      <c r="L21" s="22"/>
      <c r="M21" s="22"/>
      <c r="N21" s="22"/>
      <c r="O21" s="22"/>
      <c r="P21" s="22"/>
      <c r="Q21" s="22"/>
      <c r="R21" s="23"/>
    </row>
    <row r="22" spans="1:18" ht="12.75">
      <c r="A22" s="5">
        <v>13</v>
      </c>
      <c r="B22" s="3">
        <f t="shared" si="0"/>
        <v>0</v>
      </c>
      <c r="C22" s="3">
        <f t="shared" si="1"/>
        <v>1106.9</v>
      </c>
      <c r="D22" s="3">
        <f t="shared" si="2"/>
        <v>-1297.1</v>
      </c>
      <c r="G22" s="18"/>
      <c r="H22" s="19"/>
      <c r="I22" s="19"/>
      <c r="J22" s="19"/>
      <c r="K22" s="21"/>
      <c r="L22" s="21"/>
      <c r="M22" s="22"/>
      <c r="N22" s="22"/>
      <c r="O22" s="22"/>
      <c r="P22" s="22"/>
      <c r="Q22" s="22"/>
      <c r="R22" s="23"/>
    </row>
    <row r="23" spans="1:18" ht="12.75">
      <c r="A23" s="5">
        <v>14</v>
      </c>
      <c r="B23" s="3">
        <f t="shared" si="0"/>
        <v>0</v>
      </c>
      <c r="C23" s="3">
        <f t="shared" si="1"/>
        <v>1164.9</v>
      </c>
      <c r="D23" s="3">
        <f t="shared" si="2"/>
        <v>-1239.1</v>
      </c>
      <c r="G23" s="18"/>
      <c r="H23" s="19"/>
      <c r="I23" s="19"/>
      <c r="J23" s="19"/>
      <c r="K23" s="21"/>
      <c r="L23" s="21"/>
      <c r="M23" s="22"/>
      <c r="N23" s="22"/>
      <c r="O23" s="22"/>
      <c r="P23" s="22"/>
      <c r="Q23" s="22"/>
      <c r="R23" s="23"/>
    </row>
    <row r="24" spans="1:18" ht="12.75">
      <c r="A24" s="5">
        <v>15</v>
      </c>
      <c r="B24" s="3">
        <f t="shared" si="0"/>
        <v>0</v>
      </c>
      <c r="C24" s="3">
        <f t="shared" si="1"/>
        <v>1222.9</v>
      </c>
      <c r="D24" s="3">
        <f t="shared" si="2"/>
        <v>-1181.1</v>
      </c>
      <c r="G24" s="26" t="s">
        <v>9</v>
      </c>
      <c r="H24" s="27">
        <v>1</v>
      </c>
      <c r="I24" s="27">
        <v>1.01</v>
      </c>
      <c r="J24" s="27">
        <v>1.02</v>
      </c>
      <c r="K24" s="27">
        <v>1.03</v>
      </c>
      <c r="L24" s="27">
        <v>1.04</v>
      </c>
      <c r="M24" s="27">
        <v>1.05</v>
      </c>
      <c r="N24" s="27">
        <v>1.06</v>
      </c>
      <c r="O24" s="27">
        <v>1.07</v>
      </c>
      <c r="P24" s="27">
        <v>1.08</v>
      </c>
      <c r="Q24" s="27">
        <v>1.09</v>
      </c>
      <c r="R24" s="23"/>
    </row>
    <row r="25" spans="1:18" ht="12.75">
      <c r="A25" s="5">
        <v>16</v>
      </c>
      <c r="B25" s="3">
        <f t="shared" si="0"/>
        <v>0</v>
      </c>
      <c r="C25" s="3">
        <f t="shared" si="1"/>
        <v>1280.9</v>
      </c>
      <c r="D25" s="3">
        <f t="shared" si="2"/>
        <v>-1123.1</v>
      </c>
      <c r="G25" s="18" t="s">
        <v>11</v>
      </c>
      <c r="H25" s="19">
        <v>60</v>
      </c>
      <c r="I25" s="19">
        <v>61</v>
      </c>
      <c r="J25" s="19">
        <v>62</v>
      </c>
      <c r="K25" s="19">
        <v>63</v>
      </c>
      <c r="L25" s="19">
        <v>64</v>
      </c>
      <c r="M25" s="19">
        <v>65</v>
      </c>
      <c r="N25" s="19">
        <v>66</v>
      </c>
      <c r="O25" s="19">
        <v>67</v>
      </c>
      <c r="P25" s="19">
        <v>68</v>
      </c>
      <c r="Q25" s="19">
        <v>69</v>
      </c>
      <c r="R25" s="23"/>
    </row>
    <row r="26" spans="1:18" ht="13.5" thickBot="1">
      <c r="A26" s="5">
        <v>17</v>
      </c>
      <c r="B26" s="3">
        <f t="shared" si="0"/>
        <v>0</v>
      </c>
      <c r="C26" s="3">
        <f t="shared" si="1"/>
        <v>1338.9</v>
      </c>
      <c r="D26" s="3">
        <f t="shared" si="2"/>
        <v>-1065.1</v>
      </c>
      <c r="G26" s="28"/>
      <c r="H26" s="29"/>
      <c r="I26" s="29"/>
      <c r="J26" s="29"/>
      <c r="K26" s="30"/>
      <c r="L26" s="30"/>
      <c r="M26" s="31"/>
      <c r="N26" s="31"/>
      <c r="O26" s="31"/>
      <c r="P26" s="31"/>
      <c r="Q26" s="31"/>
      <c r="R26" s="32"/>
    </row>
    <row r="27" spans="1:12" ht="12.75">
      <c r="A27" s="5">
        <v>18</v>
      </c>
      <c r="B27" s="3">
        <f t="shared" si="0"/>
        <v>0</v>
      </c>
      <c r="C27" s="3">
        <f t="shared" si="1"/>
        <v>1396.9</v>
      </c>
      <c r="D27" s="3">
        <f t="shared" si="2"/>
        <v>-1007.0999999999999</v>
      </c>
      <c r="J27" s="3"/>
      <c r="L27" s="1"/>
    </row>
    <row r="28" spans="1:12" ht="12.75">
      <c r="A28" s="5">
        <v>19</v>
      </c>
      <c r="B28" s="3">
        <f t="shared" si="0"/>
        <v>0</v>
      </c>
      <c r="C28" s="3">
        <f t="shared" si="1"/>
        <v>1454.9</v>
      </c>
      <c r="D28" s="3">
        <f t="shared" si="2"/>
        <v>-949.0999999999999</v>
      </c>
      <c r="J28" s="3"/>
      <c r="L28" s="1"/>
    </row>
    <row r="29" spans="1:12" ht="12.75">
      <c r="A29" s="5">
        <v>20</v>
      </c>
      <c r="B29" s="3">
        <f t="shared" si="0"/>
        <v>0</v>
      </c>
      <c r="C29" s="3">
        <f t="shared" si="1"/>
        <v>1512.9</v>
      </c>
      <c r="D29" s="3">
        <f t="shared" si="2"/>
        <v>-891.0999999999999</v>
      </c>
      <c r="J29" s="3"/>
      <c r="L29" s="1"/>
    </row>
    <row r="30" spans="1:12" ht="12.75">
      <c r="A30" s="5">
        <v>21</v>
      </c>
      <c r="B30" s="3">
        <f t="shared" si="0"/>
        <v>0</v>
      </c>
      <c r="C30" s="3">
        <f t="shared" si="1"/>
        <v>1570.9</v>
      </c>
      <c r="D30" s="3">
        <f t="shared" si="2"/>
        <v>-833.0999999999999</v>
      </c>
      <c r="J30" s="3"/>
      <c r="L30" s="1"/>
    </row>
    <row r="31" spans="1:12" ht="12.75">
      <c r="A31" s="5">
        <v>22</v>
      </c>
      <c r="B31" s="3">
        <f t="shared" si="0"/>
        <v>0</v>
      </c>
      <c r="C31" s="3">
        <f t="shared" si="1"/>
        <v>1628.9</v>
      </c>
      <c r="D31" s="3">
        <f t="shared" si="2"/>
        <v>-775.0999999999999</v>
      </c>
      <c r="J31" s="3"/>
      <c r="L31" s="1"/>
    </row>
    <row r="32" spans="1:12" ht="12.75">
      <c r="A32" s="5">
        <v>23</v>
      </c>
      <c r="B32" s="3">
        <f t="shared" si="0"/>
        <v>0</v>
      </c>
      <c r="C32" s="3">
        <f t="shared" si="1"/>
        <v>1686.9</v>
      </c>
      <c r="D32" s="3">
        <f t="shared" si="2"/>
        <v>-717.0999999999999</v>
      </c>
      <c r="J32" s="3"/>
      <c r="L32" s="1"/>
    </row>
    <row r="33" spans="1:12" ht="12.75">
      <c r="A33" s="5">
        <v>24</v>
      </c>
      <c r="B33" s="3">
        <f t="shared" si="0"/>
        <v>0</v>
      </c>
      <c r="C33" s="3">
        <f t="shared" si="1"/>
        <v>1744.9</v>
      </c>
      <c r="D33" s="3">
        <f t="shared" si="2"/>
        <v>-659.0999999999999</v>
      </c>
      <c r="J33" s="3"/>
      <c r="L33" s="1"/>
    </row>
    <row r="34" spans="1:12" ht="12.75">
      <c r="A34" s="5">
        <v>25</v>
      </c>
      <c r="B34" s="3">
        <f t="shared" si="0"/>
        <v>0</v>
      </c>
      <c r="C34" s="3">
        <f t="shared" si="1"/>
        <v>1802.9</v>
      </c>
      <c r="D34" s="3">
        <f t="shared" si="2"/>
        <v>-601.0999999999999</v>
      </c>
      <c r="J34" s="3"/>
      <c r="L34" s="1"/>
    </row>
    <row r="35" spans="1:12" ht="12.75">
      <c r="A35" s="5">
        <v>26</v>
      </c>
      <c r="B35" s="3">
        <f t="shared" si="0"/>
        <v>0</v>
      </c>
      <c r="C35" s="3">
        <f t="shared" si="1"/>
        <v>1860.9</v>
      </c>
      <c r="D35" s="3">
        <f t="shared" si="2"/>
        <v>-543.0999999999999</v>
      </c>
      <c r="J35" s="3"/>
      <c r="L35" s="1"/>
    </row>
    <row r="36" spans="1:12" ht="12.75">
      <c r="A36" s="5">
        <v>27</v>
      </c>
      <c r="B36" s="3">
        <f t="shared" si="0"/>
        <v>0</v>
      </c>
      <c r="C36" s="3">
        <f t="shared" si="1"/>
        <v>1918.9</v>
      </c>
      <c r="D36" s="3">
        <f t="shared" si="2"/>
        <v>-485.0999999999999</v>
      </c>
      <c r="J36" s="3"/>
      <c r="L36" s="1"/>
    </row>
    <row r="37" spans="1:12" ht="12.75">
      <c r="A37" s="5">
        <v>28</v>
      </c>
      <c r="B37" s="3">
        <f t="shared" si="0"/>
        <v>0</v>
      </c>
      <c r="C37" s="3">
        <f t="shared" si="1"/>
        <v>1976.9</v>
      </c>
      <c r="D37" s="3">
        <f t="shared" si="2"/>
        <v>-427.0999999999999</v>
      </c>
      <c r="J37" s="3"/>
      <c r="L37" s="1"/>
    </row>
    <row r="38" spans="1:12" ht="12.75">
      <c r="A38" s="5">
        <v>29</v>
      </c>
      <c r="B38" s="3">
        <f t="shared" si="0"/>
        <v>0</v>
      </c>
      <c r="C38" s="3">
        <f t="shared" si="1"/>
        <v>2034.9</v>
      </c>
      <c r="D38" s="3">
        <f t="shared" si="2"/>
        <v>-369.0999999999999</v>
      </c>
      <c r="J38" s="3"/>
      <c r="L38" s="1"/>
    </row>
    <row r="39" spans="1:12" ht="12.75">
      <c r="A39" s="5">
        <v>30</v>
      </c>
      <c r="B39" s="3">
        <f aca="true" t="shared" si="5" ref="B39:B49">IF($B$4*A39+$B$5&gt;=$B$3,$B$4*A39+$B$5,0)</f>
        <v>0</v>
      </c>
      <c r="C39" s="3">
        <f t="shared" si="1"/>
        <v>2092.9</v>
      </c>
      <c r="D39" s="3">
        <f t="shared" si="2"/>
        <v>-311.0999999999999</v>
      </c>
      <c r="J39" s="3"/>
      <c r="L39" s="1"/>
    </row>
    <row r="40" spans="1:12" ht="12.75">
      <c r="A40" s="5">
        <v>31</v>
      </c>
      <c r="B40" s="3">
        <f t="shared" si="5"/>
        <v>0</v>
      </c>
      <c r="C40" s="3">
        <f t="shared" si="1"/>
        <v>2150.9</v>
      </c>
      <c r="D40" s="3">
        <f t="shared" si="2"/>
        <v>-253.0999999999999</v>
      </c>
      <c r="J40" s="3"/>
      <c r="L40" s="1"/>
    </row>
    <row r="41" spans="1:12" ht="12.75">
      <c r="A41" s="5">
        <v>32</v>
      </c>
      <c r="B41" s="3">
        <f t="shared" si="5"/>
        <v>0</v>
      </c>
      <c r="C41" s="3">
        <f t="shared" si="1"/>
        <v>2208.9</v>
      </c>
      <c r="D41" s="3">
        <f t="shared" si="2"/>
        <v>-195.0999999999999</v>
      </c>
      <c r="J41" s="3"/>
      <c r="L41" s="1"/>
    </row>
    <row r="42" spans="1:12" ht="12.75">
      <c r="A42" s="5">
        <v>33</v>
      </c>
      <c r="B42" s="3">
        <f t="shared" si="5"/>
        <v>0</v>
      </c>
      <c r="C42" s="3">
        <f t="shared" si="1"/>
        <v>2266.9</v>
      </c>
      <c r="D42" s="3">
        <f t="shared" si="2"/>
        <v>-137.0999999999999</v>
      </c>
      <c r="J42" s="3"/>
      <c r="L42" s="1"/>
    </row>
    <row r="43" spans="1:12" ht="12.75">
      <c r="A43" s="5">
        <v>34</v>
      </c>
      <c r="B43" s="3">
        <f t="shared" si="5"/>
        <v>0</v>
      </c>
      <c r="C43" s="3">
        <f t="shared" si="1"/>
        <v>2324.9</v>
      </c>
      <c r="D43" s="3">
        <f t="shared" si="2"/>
        <v>-79.09999999999991</v>
      </c>
      <c r="J43" s="3"/>
      <c r="L43" s="1"/>
    </row>
    <row r="44" spans="1:12" ht="12.75">
      <c r="A44" s="5">
        <v>35</v>
      </c>
      <c r="B44" s="3">
        <f t="shared" si="5"/>
        <v>0</v>
      </c>
      <c r="C44" s="3">
        <f t="shared" si="1"/>
        <v>2382.9</v>
      </c>
      <c r="D44" s="3">
        <f t="shared" si="2"/>
        <v>-21.09999999999991</v>
      </c>
      <c r="J44" s="3"/>
      <c r="L44" s="1"/>
    </row>
    <row r="45" spans="1:4" ht="12.75">
      <c r="A45" s="5">
        <v>36</v>
      </c>
      <c r="B45" s="3">
        <f t="shared" si="5"/>
        <v>2440.9</v>
      </c>
      <c r="C45" s="3">
        <f t="shared" si="1"/>
        <v>2404</v>
      </c>
      <c r="D45" s="3">
        <f t="shared" si="2"/>
        <v>0</v>
      </c>
    </row>
    <row r="46" spans="1:4" ht="12.75">
      <c r="A46" s="5">
        <v>37</v>
      </c>
      <c r="B46" s="3">
        <f t="shared" si="5"/>
        <v>2498.9</v>
      </c>
      <c r="C46" s="3">
        <f t="shared" si="1"/>
        <v>2404</v>
      </c>
      <c r="D46" s="3">
        <f t="shared" si="2"/>
        <v>0</v>
      </c>
    </row>
    <row r="47" spans="1:4" ht="12.75">
      <c r="A47" s="5">
        <v>38</v>
      </c>
      <c r="B47" s="3">
        <f t="shared" si="5"/>
        <v>2556.9</v>
      </c>
      <c r="C47" s="3">
        <f t="shared" si="1"/>
        <v>2404</v>
      </c>
      <c r="D47" s="3">
        <f t="shared" si="2"/>
        <v>0</v>
      </c>
    </row>
    <row r="48" spans="1:4" ht="12.75">
      <c r="A48" s="5">
        <v>39</v>
      </c>
      <c r="B48" s="3">
        <f t="shared" si="5"/>
        <v>2614.9</v>
      </c>
      <c r="C48" s="3">
        <f t="shared" si="1"/>
        <v>2404</v>
      </c>
      <c r="D48" s="3">
        <f t="shared" si="2"/>
        <v>0</v>
      </c>
    </row>
    <row r="49" spans="1:4" ht="12.75">
      <c r="A49" s="5">
        <v>40</v>
      </c>
      <c r="B49" s="3">
        <f t="shared" si="5"/>
        <v>2672.9</v>
      </c>
      <c r="C49" s="3">
        <f t="shared" si="1"/>
        <v>2404</v>
      </c>
      <c r="D49" s="3">
        <f t="shared" si="2"/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Alaska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Carpenter</dc:creator>
  <cp:keywords/>
  <dc:description/>
  <cp:lastModifiedBy>Dave Harbour</cp:lastModifiedBy>
  <cp:lastPrinted>2002-01-07T18:52:31Z</cp:lastPrinted>
  <dcterms:created xsi:type="dcterms:W3CDTF">2001-06-01T22:58:22Z</dcterms:created>
  <dcterms:modified xsi:type="dcterms:W3CDTF">2002-01-10T21:34:18Z</dcterms:modified>
  <cp:category/>
  <cp:version/>
  <cp:contentType/>
  <cp:contentStatus/>
</cp:coreProperties>
</file>